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sus\Desktop\OTW\Websites\Thanks Tom\blog posts\"/>
    </mc:Choice>
  </mc:AlternateContent>
  <xr:revisionPtr revIDLastSave="0" documentId="13_ncr:1_{EB7F0E52-9C74-47BD-A8C4-5A432B8C3C28}" xr6:coauthVersionLast="47" xr6:coauthVersionMax="47" xr10:uidLastSave="{00000000-0000-0000-0000-000000000000}"/>
  <bookViews>
    <workbookView xWindow="-110" yWindow="-110" windowWidth="25820" windowHeight="14620" xr2:uid="{00000000-000D-0000-FFFF-FFFF00000000}"/>
  </bookViews>
  <sheets>
    <sheet name="How to Use" sheetId="1" r:id="rId1"/>
    <sheet name="Directory List" sheetId="2" r:id="rId2"/>
    <sheet name="NA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2" l="1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</calcChain>
</file>

<file path=xl/sharedStrings.xml><?xml version="1.0" encoding="utf-8"?>
<sst xmlns="http://schemas.openxmlformats.org/spreadsheetml/2006/main" count="328" uniqueCount="181">
  <si>
    <t>Thanks Tom Web Design | High-Authority UK Directory List 2025</t>
  </si>
  <si>
    <t>How to Use This List</t>
  </si>
  <si>
    <t>SEO Tip:</t>
  </si>
  <si>
    <t>Quality and accuracy beat quantity. Build trust with verified, high-authority sources.</t>
  </si>
  <si>
    <t>Need Help?</t>
  </si>
  <si>
    <t>#</t>
  </si>
  <si>
    <t>Directory Name</t>
  </si>
  <si>
    <t>URL</t>
  </si>
  <si>
    <t>Category</t>
  </si>
  <si>
    <t>Domain Authority (DA)</t>
  </si>
  <si>
    <t>Free/Paid</t>
  </si>
  <si>
    <t>Recommended For</t>
  </si>
  <si>
    <t>Notes</t>
  </si>
  <si>
    <t>Submission Status</t>
  </si>
  <si>
    <t>Google Business Profile</t>
  </si>
  <si>
    <t>General</t>
  </si>
  <si>
    <t>Free</t>
  </si>
  <si>
    <t>All Businesses</t>
  </si>
  <si>
    <t>Essential for maps and local SEO</t>
  </si>
  <si>
    <t>Apple Business Connect</t>
  </si>
  <si>
    <t>Visible on Apple Maps &amp; Siri</t>
  </si>
  <si>
    <t>Bing Places for Business</t>
  </si>
  <si>
    <t>Microsoft’s local business listing</t>
  </si>
  <si>
    <t>Yell</t>
  </si>
  <si>
    <t>Top UK citation and backlink source</t>
  </si>
  <si>
    <t>Yelp UK</t>
  </si>
  <si>
    <t>Review</t>
  </si>
  <si>
    <t>Local Businesses</t>
  </si>
  <si>
    <t>Trusted review platform</t>
  </si>
  <si>
    <t>Thomson Local</t>
  </si>
  <si>
    <t>Long-established UK listing</t>
  </si>
  <si>
    <t>FreeIndex</t>
  </si>
  <si>
    <t>SMEs</t>
  </si>
  <si>
    <t>Popular UK citation site</t>
  </si>
  <si>
    <t>Cylex UK</t>
  </si>
  <si>
    <t>Well-indexed in Google</t>
  </si>
  <si>
    <t>Bizify</t>
  </si>
  <si>
    <t>Modern and growing UK directory</t>
  </si>
  <si>
    <t>Scoot</t>
  </si>
  <si>
    <t>Feeds other directories</t>
  </si>
  <si>
    <t>Hotfrog UK</t>
  </si>
  <si>
    <t>Global directory with UK focus</t>
  </si>
  <si>
    <t>Brownbook</t>
  </si>
  <si>
    <t>High-authority backlinks</t>
  </si>
  <si>
    <t>My Local Services</t>
  </si>
  <si>
    <t>Good for small business visibility</t>
  </si>
  <si>
    <t>UK Small Business Directory</t>
  </si>
  <si>
    <t>Great for small local companies</t>
  </si>
  <si>
    <t>Approved Business</t>
  </si>
  <si>
    <t>B2B</t>
  </si>
  <si>
    <t>For trades and suppliers</t>
  </si>
  <si>
    <t>192.com</t>
  </si>
  <si>
    <t>Data-rich business directory</t>
  </si>
  <si>
    <t>LinkedIn Company Page</t>
  </si>
  <si>
    <t>Social</t>
  </si>
  <si>
    <t>Authority and trust signals</t>
  </si>
  <si>
    <t>Facebook Business Page</t>
  </si>
  <si>
    <t>Strong social visibility</t>
  </si>
  <si>
    <t>Trustpilot</t>
  </si>
  <si>
    <t>Retail, Services</t>
  </si>
  <si>
    <t>Major customer review platform</t>
  </si>
  <si>
    <t>TripAdvisor UK</t>
  </si>
  <si>
    <t>Hospitality, Tourism</t>
  </si>
  <si>
    <t>Vital for hospitality</t>
  </si>
  <si>
    <t>Checkatrade</t>
  </si>
  <si>
    <t>Trades</t>
  </si>
  <si>
    <t>Paid</t>
  </si>
  <si>
    <t>Excellent for trades &amp; local SEO</t>
  </si>
  <si>
    <t>Houzz UK</t>
  </si>
  <si>
    <t>Home &amp; Design</t>
  </si>
  <si>
    <t>Home Services</t>
  </si>
  <si>
    <t>Home &amp; interior listings</t>
  </si>
  <si>
    <t>Rated People</t>
  </si>
  <si>
    <t>Home improvement professionals</t>
  </si>
  <si>
    <t>Find My Business</t>
  </si>
  <si>
    <t>Strong new citation source</t>
  </si>
  <si>
    <t>Nextdoor UK</t>
  </si>
  <si>
    <t>Local</t>
  </si>
  <si>
    <t>Neighbourhood-level local exposure</t>
  </si>
  <si>
    <t>Britaine</t>
  </si>
  <si>
    <t>Free citation and backlink</t>
  </si>
  <si>
    <t>Business Magnet</t>
  </si>
  <si>
    <t>High-quality B2B directory</t>
  </si>
  <si>
    <t>Tipped.co.uk</t>
  </si>
  <si>
    <t>Good for local listings</t>
  </si>
  <si>
    <t>Fyple UK</t>
  </si>
  <si>
    <t>Easy to submit and index</t>
  </si>
  <si>
    <t>Lacartes</t>
  </si>
  <si>
    <t>Popular international directory</t>
  </si>
  <si>
    <t>Opendi</t>
  </si>
  <si>
    <t>Local-focused listings</t>
  </si>
  <si>
    <t>CityLocal Pro</t>
  </si>
  <si>
    <t>Good UK visibility</t>
  </si>
  <si>
    <t>Citations Builder</t>
  </si>
  <si>
    <t>SEO</t>
  </si>
  <si>
    <t>SEO Pros</t>
  </si>
  <si>
    <t>For managed UK submissions</t>
  </si>
  <si>
    <t>UK Business Directory Listings</t>
  </si>
  <si>
    <t>UK-wide citation resource</t>
  </si>
  <si>
    <t>AirLandline Business Directory</t>
  </si>
  <si>
    <t>Free UK listings resource</t>
  </si>
  <si>
    <t>Business Index</t>
  </si>
  <si>
    <t>UK businesses by category</t>
  </si>
  <si>
    <t>In Your Area</t>
  </si>
  <si>
    <t>Good for community visibility</t>
  </si>
  <si>
    <t>The Independent Directory</t>
  </si>
  <si>
    <t>Independent UK businesses</t>
  </si>
  <si>
    <t>UK Local Search</t>
  </si>
  <si>
    <t>Hyperlocal citation site</t>
  </si>
  <si>
    <t>Yalwa UK</t>
  </si>
  <si>
    <t>Global directory with UK reach</t>
  </si>
  <si>
    <t>Infoserve</t>
  </si>
  <si>
    <t>Marketing</t>
  </si>
  <si>
    <t>Strong SEO and advertising options</t>
  </si>
  <si>
    <t>BritInfo</t>
  </si>
  <si>
    <t>UK-oriented business directory</t>
  </si>
  <si>
    <t>UK Places</t>
  </si>
  <si>
    <t>Popular with regional businesses</t>
  </si>
  <si>
    <t>Find Open UK</t>
  </si>
  <si>
    <t>Good backlink opportunities</t>
  </si>
  <si>
    <t>MyIndex</t>
  </si>
  <si>
    <t>Detailed company info</t>
  </si>
  <si>
    <t>1st Directory</t>
  </si>
  <si>
    <t>High-authority UK directory</t>
  </si>
  <si>
    <t>LBB Online Directory</t>
  </si>
  <si>
    <t>Agencies, Creatives</t>
  </si>
  <si>
    <t>Creative industry listings</t>
  </si>
  <si>
    <t>Spoke.com</t>
  </si>
  <si>
    <t>Global directory for brand mentions</t>
  </si>
  <si>
    <t>BizWiki</t>
  </si>
  <si>
    <t>Strong index and backlinks</t>
  </si>
  <si>
    <t>TouchLocal</t>
  </si>
  <si>
    <t>Strong local UK listing site</t>
  </si>
  <si>
    <t>Local Life UK</t>
  </si>
  <si>
    <t>Regional directories across the UK</t>
  </si>
  <si>
    <t>Wampit</t>
  </si>
  <si>
    <t>Social-style business promotion</t>
  </si>
  <si>
    <t>UK Linked</t>
  </si>
  <si>
    <t>Good for backlinks and visibility</t>
  </si>
  <si>
    <t>The Sun Directory</t>
  </si>
  <si>
    <t>High-traffic UK media-linked directory</t>
  </si>
  <si>
    <t>The Mirror Directory</t>
  </si>
  <si>
    <t>Scoot network partner, excellent DA</t>
  </si>
  <si>
    <t>1. If disabled, enable editing</t>
  </si>
  <si>
    <t>Created by Thanks Tom Web Design - SEO &amp; Web Specialists © 2025</t>
  </si>
  <si>
    <t>visit https://thankstom.co.uk</t>
  </si>
  <si>
    <t>We offer full local SEO setup</t>
  </si>
  <si>
    <t>2. Open the NAP tab and fill out your details</t>
  </si>
  <si>
    <t>3. Open the Directory List</t>
  </si>
  <si>
    <t>4. Start with directories that have higher DA values.</t>
  </si>
  <si>
    <t>5. Keep your business name, address, and phone number (NAP) consistent across all listings using the info you supplied on the NAP page</t>
  </si>
  <si>
    <t>6. Use the Submission Status column to track where you’ve registered.</t>
  </si>
  <si>
    <t>Your Details For Pasting Into Directories</t>
  </si>
  <si>
    <t>Field</t>
  </si>
  <si>
    <t>Business Name</t>
  </si>
  <si>
    <t>Trading Name (if different)</t>
  </si>
  <si>
    <t>Address Line 1</t>
  </si>
  <si>
    <t>Address Line 2</t>
  </si>
  <si>
    <t>Town / City</t>
  </si>
  <si>
    <t>County / Region</t>
  </si>
  <si>
    <t>Postcode</t>
  </si>
  <si>
    <t>Phone Number</t>
  </si>
  <si>
    <t>Mobile Number</t>
  </si>
  <si>
    <t>Website URL</t>
  </si>
  <si>
    <t>Email Address</t>
  </si>
  <si>
    <t>Business Category</t>
  </si>
  <si>
    <t>Short Description (≤100 chars)</t>
  </si>
  <si>
    <t>Long Description (≤250 chars)</t>
  </si>
  <si>
    <t>Opening Hours</t>
  </si>
  <si>
    <t>Logo URL / File Name</t>
  </si>
  <si>
    <t>Year Established</t>
  </si>
  <si>
    <t>Payment Methods</t>
  </si>
  <si>
    <t>Keywords / Tags</t>
  </si>
  <si>
    <t>Google Business URL</t>
  </si>
  <si>
    <t>Notes / Comments</t>
  </si>
  <si>
    <t>Details</t>
  </si>
  <si>
    <t>Social Profile 1</t>
  </si>
  <si>
    <t>Social Profile 2</t>
  </si>
  <si>
    <t>Social Profile 3</t>
  </si>
  <si>
    <t>Social Profile 4</t>
  </si>
  <si>
    <t>Social Profile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</si>
</sst>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8"/>
      <color rgb="FF1F4E79"/>
      <name val="Calibri"/>
    </font>
    <font>
      <b/>
      <sz val="14"/>
      <color rgb="FFFFFFFF"/>
      <name val="Calibri"/>
    </font>
    <font>
      <b/>
      <sz val="11"/>
      <color rgb="FFFFFFFF"/>
      <name val="Calibri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1F4E79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F4E79"/>
        <bgColor rgb="FF1F4E79"/>
      </patternFill>
    </fill>
    <fill>
      <patternFill patternType="solid">
        <fgColor rgb="FF4F81BD"/>
        <bgColor rgb="FF4F81BD"/>
      </patternFill>
    </fill>
    <fill>
      <patternFill patternType="solid">
        <fgColor rgb="FFF2F2F2"/>
        <bgColor rgb="FFF2F2F2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3" fillId="3" borderId="0" xfId="0" applyFont="1" applyFill="1" applyAlignment="1">
      <alignment horizontal="center" vertical="center"/>
    </xf>
    <xf numFmtId="0" fontId="0" fillId="4" borderId="0" xfId="0" applyFill="1"/>
    <xf numFmtId="0" fontId="5" fillId="0" borderId="0" xfId="0" applyFont="1" applyAlignment="1">
      <alignment wrapText="1"/>
    </xf>
    <xf numFmtId="0" fontId="4" fillId="0" borderId="0" xfId="1" applyAlignment="1">
      <alignment wrapText="1"/>
    </xf>
    <xf numFmtId="0" fontId="0" fillId="0" borderId="0" xfId="0" applyAlignment="1">
      <alignment vertical="center" wrapText="1"/>
    </xf>
    <xf numFmtId="0" fontId="4" fillId="0" borderId="0" xfId="1" applyAlignment="1">
      <alignment vertic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0" fillId="0" borderId="0" xfId="0"/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hankstom.co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9"/>
  <sheetViews>
    <sheetView tabSelected="1" workbookViewId="0"/>
  </sheetViews>
  <sheetFormatPr defaultRowHeight="14.5" x14ac:dyDescent="0.35"/>
  <cols>
    <col min="1" max="1" width="132.6328125" customWidth="1"/>
  </cols>
  <sheetData>
    <row r="1" spans="1:1" ht="23.5" x14ac:dyDescent="0.55000000000000004">
      <c r="A1" s="1" t="s">
        <v>0</v>
      </c>
    </row>
    <row r="2" spans="1:1" x14ac:dyDescent="0.35">
      <c r="A2" s="2"/>
    </row>
    <row r="3" spans="1:1" x14ac:dyDescent="0.35">
      <c r="A3" s="5" t="s">
        <v>1</v>
      </c>
    </row>
    <row r="4" spans="1:1" x14ac:dyDescent="0.35">
      <c r="A4" s="2" t="s">
        <v>143</v>
      </c>
    </row>
    <row r="5" spans="1:1" x14ac:dyDescent="0.35">
      <c r="A5" t="s">
        <v>147</v>
      </c>
    </row>
    <row r="6" spans="1:1" x14ac:dyDescent="0.35">
      <c r="A6" t="s">
        <v>148</v>
      </c>
    </row>
    <row r="7" spans="1:1" x14ac:dyDescent="0.35">
      <c r="A7" s="2" t="s">
        <v>149</v>
      </c>
    </row>
    <row r="8" spans="1:1" ht="14.5" customHeight="1" x14ac:dyDescent="0.35">
      <c r="A8" s="2" t="s">
        <v>150</v>
      </c>
    </row>
    <row r="9" spans="1:1" x14ac:dyDescent="0.35">
      <c r="A9" s="2" t="s">
        <v>151</v>
      </c>
    </row>
    <row r="10" spans="1:1" x14ac:dyDescent="0.35">
      <c r="A10" s="2"/>
    </row>
    <row r="11" spans="1:1" x14ac:dyDescent="0.35">
      <c r="A11" s="5" t="s">
        <v>2</v>
      </c>
    </row>
    <row r="12" spans="1:1" x14ac:dyDescent="0.35">
      <c r="A12" s="2" t="s">
        <v>3</v>
      </c>
    </row>
    <row r="13" spans="1:1" x14ac:dyDescent="0.35">
      <c r="A13" s="2"/>
    </row>
    <row r="14" spans="1:1" x14ac:dyDescent="0.35">
      <c r="A14" s="5" t="s">
        <v>4</v>
      </c>
    </row>
    <row r="15" spans="1:1" x14ac:dyDescent="0.35">
      <c r="A15" s="2" t="s">
        <v>146</v>
      </c>
    </row>
    <row r="16" spans="1:1" x14ac:dyDescent="0.35">
      <c r="A16" s="6" t="s">
        <v>145</v>
      </c>
    </row>
    <row r="19" spans="1:1" x14ac:dyDescent="0.35">
      <c r="A19" s="2" t="s">
        <v>144</v>
      </c>
    </row>
  </sheetData>
  <hyperlinks>
    <hyperlink ref="A16" r:id="rId1" xr:uid="{4359D755-4D2E-44EF-A2C3-05C7F23A684D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7"/>
  <sheetViews>
    <sheetView topLeftCell="C1" workbookViewId="0">
      <selection sqref="A1:I1"/>
    </sheetView>
  </sheetViews>
  <sheetFormatPr defaultRowHeight="14.5" x14ac:dyDescent="0.35"/>
  <cols>
    <col min="1" max="1" width="5" customWidth="1"/>
    <col min="2" max="2" width="35" customWidth="1"/>
    <col min="3" max="3" width="60" customWidth="1"/>
    <col min="4" max="4" width="18" customWidth="1"/>
    <col min="5" max="5" width="20" customWidth="1"/>
    <col min="6" max="6" width="15" customWidth="1"/>
    <col min="7" max="7" width="25" customWidth="1"/>
    <col min="8" max="8" width="35" customWidth="1"/>
    <col min="9" max="9" width="25" customWidth="1"/>
  </cols>
  <sheetData>
    <row r="1" spans="1:9" ht="18.5" x14ac:dyDescent="0.35">
      <c r="A1" s="13" t="s">
        <v>0</v>
      </c>
      <c r="B1" s="14"/>
      <c r="C1" s="14"/>
      <c r="D1" s="14"/>
      <c r="E1" s="14"/>
      <c r="F1" s="14"/>
      <c r="G1" s="14"/>
      <c r="H1" s="14"/>
      <c r="I1" s="14"/>
    </row>
    <row r="2" spans="1:9" x14ac:dyDescent="0.35">
      <c r="A2" s="3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</row>
    <row r="3" spans="1:9" x14ac:dyDescent="0.35">
      <c r="A3">
        <v>1</v>
      </c>
      <c r="B3" t="s">
        <v>14</v>
      </c>
      <c r="C3" t="str">
        <f>HYPERLINK("https://www.google.com/business/", "https://www.google.com/business/")</f>
        <v>https://www.google.com/business/</v>
      </c>
      <c r="D3" t="s">
        <v>15</v>
      </c>
      <c r="E3">
        <v>100</v>
      </c>
      <c r="F3" t="s">
        <v>16</v>
      </c>
      <c r="G3" t="s">
        <v>17</v>
      </c>
      <c r="H3" t="s">
        <v>18</v>
      </c>
    </row>
    <row r="4" spans="1:9" x14ac:dyDescent="0.35">
      <c r="A4" s="4">
        <v>2</v>
      </c>
      <c r="B4" s="4" t="s">
        <v>19</v>
      </c>
      <c r="C4" s="4" t="str">
        <f>HYPERLINK("https://businessconnect.apple.com/", "https://businessconnect.apple.com/")</f>
        <v>https://businessconnect.apple.com/</v>
      </c>
      <c r="D4" s="4" t="s">
        <v>15</v>
      </c>
      <c r="E4" s="4">
        <v>92</v>
      </c>
      <c r="F4" s="4" t="s">
        <v>16</v>
      </c>
      <c r="G4" s="4" t="s">
        <v>17</v>
      </c>
      <c r="H4" s="4" t="s">
        <v>20</v>
      </c>
      <c r="I4" s="4"/>
    </row>
    <row r="5" spans="1:9" x14ac:dyDescent="0.35">
      <c r="A5">
        <v>3</v>
      </c>
      <c r="B5" t="s">
        <v>21</v>
      </c>
      <c r="C5" t="str">
        <f>HYPERLINK("https://www.bingplaces.com/", "https://www.bingplaces.com/")</f>
        <v>https://www.bingplaces.com/</v>
      </c>
      <c r="D5" t="s">
        <v>15</v>
      </c>
      <c r="E5">
        <v>85</v>
      </c>
      <c r="F5" t="s">
        <v>16</v>
      </c>
      <c r="G5" t="s">
        <v>17</v>
      </c>
      <c r="H5" t="s">
        <v>22</v>
      </c>
    </row>
    <row r="6" spans="1:9" x14ac:dyDescent="0.35">
      <c r="A6" s="4">
        <v>4</v>
      </c>
      <c r="B6" s="4" t="s">
        <v>23</v>
      </c>
      <c r="C6" s="4" t="str">
        <f>HYPERLINK("https://www.yell.com/", "https://www.yell.com/")</f>
        <v>https://www.yell.com/</v>
      </c>
      <c r="D6" s="4" t="s">
        <v>15</v>
      </c>
      <c r="E6" s="4">
        <v>90</v>
      </c>
      <c r="F6" s="4" t="s">
        <v>10</v>
      </c>
      <c r="G6" s="4" t="s">
        <v>17</v>
      </c>
      <c r="H6" s="4" t="s">
        <v>24</v>
      </c>
      <c r="I6" s="4"/>
    </row>
    <row r="7" spans="1:9" x14ac:dyDescent="0.35">
      <c r="A7">
        <v>5</v>
      </c>
      <c r="B7" t="s">
        <v>25</v>
      </c>
      <c r="C7" t="str">
        <f>HYPERLINK("https://www.yelp.co.uk/", "https://www.yelp.co.uk/")</f>
        <v>https://www.yelp.co.uk/</v>
      </c>
      <c r="D7" t="s">
        <v>26</v>
      </c>
      <c r="E7">
        <v>88</v>
      </c>
      <c r="F7" t="s">
        <v>16</v>
      </c>
      <c r="G7" t="s">
        <v>27</v>
      </c>
      <c r="H7" t="s">
        <v>28</v>
      </c>
    </row>
    <row r="8" spans="1:9" x14ac:dyDescent="0.35">
      <c r="A8" s="4">
        <v>6</v>
      </c>
      <c r="B8" s="4" t="s">
        <v>29</v>
      </c>
      <c r="C8" s="4" t="str">
        <f>HYPERLINK("https://www.thomsonlocal.com/", "https://www.thomsonlocal.com/")</f>
        <v>https://www.thomsonlocal.com/</v>
      </c>
      <c r="D8" s="4" t="s">
        <v>15</v>
      </c>
      <c r="E8" s="4">
        <v>75</v>
      </c>
      <c r="F8" s="4" t="s">
        <v>10</v>
      </c>
      <c r="G8" s="4" t="s">
        <v>27</v>
      </c>
      <c r="H8" s="4" t="s">
        <v>30</v>
      </c>
      <c r="I8" s="4"/>
    </row>
    <row r="9" spans="1:9" x14ac:dyDescent="0.35">
      <c r="A9">
        <v>7</v>
      </c>
      <c r="B9" t="s">
        <v>31</v>
      </c>
      <c r="C9" t="str">
        <f>HYPERLINK("https://www.freeindex.co.uk/", "https://www.freeindex.co.uk/")</f>
        <v>https://www.freeindex.co.uk/</v>
      </c>
      <c r="D9" t="s">
        <v>15</v>
      </c>
      <c r="E9">
        <v>70</v>
      </c>
      <c r="F9" t="s">
        <v>16</v>
      </c>
      <c r="G9" t="s">
        <v>32</v>
      </c>
      <c r="H9" t="s">
        <v>33</v>
      </c>
    </row>
    <row r="10" spans="1:9" x14ac:dyDescent="0.35">
      <c r="A10" s="4">
        <v>8</v>
      </c>
      <c r="B10" s="4" t="s">
        <v>34</v>
      </c>
      <c r="C10" s="4" t="str">
        <f>HYPERLINK("https://www.cylex-uk.co.uk/", "https://www.cylex-uk.co.uk/")</f>
        <v>https://www.cylex-uk.co.uk/</v>
      </c>
      <c r="D10" s="4" t="s">
        <v>15</v>
      </c>
      <c r="E10" s="4">
        <v>65</v>
      </c>
      <c r="F10" s="4" t="s">
        <v>16</v>
      </c>
      <c r="G10" s="4" t="s">
        <v>27</v>
      </c>
      <c r="H10" s="4" t="s">
        <v>35</v>
      </c>
      <c r="I10" s="4"/>
    </row>
    <row r="11" spans="1:9" x14ac:dyDescent="0.35">
      <c r="A11">
        <v>9</v>
      </c>
      <c r="B11" t="s">
        <v>36</v>
      </c>
      <c r="C11" t="str">
        <f>HYPERLINK("https://www.bizify.co.uk/", "https://www.bizify.co.uk/")</f>
        <v>https://www.bizify.co.uk/</v>
      </c>
      <c r="D11" t="s">
        <v>15</v>
      </c>
      <c r="E11">
        <v>60</v>
      </c>
      <c r="F11" t="s">
        <v>16</v>
      </c>
      <c r="G11" t="s">
        <v>32</v>
      </c>
      <c r="H11" t="s">
        <v>37</v>
      </c>
    </row>
    <row r="12" spans="1:9" x14ac:dyDescent="0.35">
      <c r="A12" s="4">
        <v>10</v>
      </c>
      <c r="B12" s="4" t="s">
        <v>38</v>
      </c>
      <c r="C12" s="4" t="str">
        <f>HYPERLINK("https://www.scoot.co.uk/", "https://www.scoot.co.uk/")</f>
        <v>https://www.scoot.co.uk/</v>
      </c>
      <c r="D12" s="4" t="s">
        <v>15</v>
      </c>
      <c r="E12" s="4">
        <v>68</v>
      </c>
      <c r="F12" s="4" t="s">
        <v>16</v>
      </c>
      <c r="G12" s="4" t="s">
        <v>17</v>
      </c>
      <c r="H12" s="4" t="s">
        <v>39</v>
      </c>
      <c r="I12" s="4"/>
    </row>
    <row r="13" spans="1:9" x14ac:dyDescent="0.35">
      <c r="A13">
        <v>11</v>
      </c>
      <c r="B13" t="s">
        <v>40</v>
      </c>
      <c r="C13" t="str">
        <f>HYPERLINK("https://www.hotfrog.co.uk/", "https://www.hotfrog.co.uk/")</f>
        <v>https://www.hotfrog.co.uk/</v>
      </c>
      <c r="D13" t="s">
        <v>15</v>
      </c>
      <c r="E13">
        <v>75</v>
      </c>
      <c r="F13" t="s">
        <v>16</v>
      </c>
      <c r="G13" t="s">
        <v>17</v>
      </c>
      <c r="H13" t="s">
        <v>41</v>
      </c>
    </row>
    <row r="14" spans="1:9" x14ac:dyDescent="0.35">
      <c r="A14" s="4">
        <v>12</v>
      </c>
      <c r="B14" s="4" t="s">
        <v>42</v>
      </c>
      <c r="C14" s="4" t="str">
        <f>HYPERLINK("https://www.brownbook.net/", "https://www.brownbook.net/")</f>
        <v>https://www.brownbook.net/</v>
      </c>
      <c r="D14" s="4" t="s">
        <v>15</v>
      </c>
      <c r="E14" s="4">
        <v>80</v>
      </c>
      <c r="F14" s="4" t="s">
        <v>16</v>
      </c>
      <c r="G14" s="4" t="s">
        <v>17</v>
      </c>
      <c r="H14" s="4" t="s">
        <v>43</v>
      </c>
      <c r="I14" s="4"/>
    </row>
    <row r="15" spans="1:9" x14ac:dyDescent="0.35">
      <c r="A15">
        <v>13</v>
      </c>
      <c r="B15" t="s">
        <v>44</v>
      </c>
      <c r="C15" t="str">
        <f>HYPERLINK("https://www.mylocalservices.co.uk/", "https://www.mylocalservices.co.uk/")</f>
        <v>https://www.mylocalservices.co.uk/</v>
      </c>
      <c r="D15" t="s">
        <v>15</v>
      </c>
      <c r="E15">
        <v>60</v>
      </c>
      <c r="F15" t="s">
        <v>16</v>
      </c>
      <c r="G15" t="s">
        <v>27</v>
      </c>
      <c r="H15" t="s">
        <v>45</v>
      </c>
    </row>
    <row r="16" spans="1:9" x14ac:dyDescent="0.35">
      <c r="A16" s="4">
        <v>14</v>
      </c>
      <c r="B16" s="4" t="s">
        <v>46</v>
      </c>
      <c r="C16" s="4" t="str">
        <f>HYPERLINK("https://www.uksmallbusinessdirectory.co.uk/", "https://www.uksmallbusinessdirectory.co.uk/")</f>
        <v>https://www.uksmallbusinessdirectory.co.uk/</v>
      </c>
      <c r="D16" s="4" t="s">
        <v>15</v>
      </c>
      <c r="E16" s="4">
        <v>63</v>
      </c>
      <c r="F16" s="4" t="s">
        <v>10</v>
      </c>
      <c r="G16" s="4" t="s">
        <v>32</v>
      </c>
      <c r="H16" s="4" t="s">
        <v>47</v>
      </c>
      <c r="I16" s="4"/>
    </row>
    <row r="17" spans="1:9" x14ac:dyDescent="0.35">
      <c r="A17">
        <v>15</v>
      </c>
      <c r="B17" t="s">
        <v>48</v>
      </c>
      <c r="C17" t="str">
        <f>HYPERLINK("https://www.approvedbusiness.co.uk/", "https://www.approvedbusiness.co.uk/")</f>
        <v>https://www.approvedbusiness.co.uk/</v>
      </c>
      <c r="D17" t="s">
        <v>49</v>
      </c>
      <c r="E17">
        <v>65</v>
      </c>
      <c r="F17" t="s">
        <v>10</v>
      </c>
      <c r="G17" t="s">
        <v>49</v>
      </c>
      <c r="H17" t="s">
        <v>50</v>
      </c>
    </row>
    <row r="18" spans="1:9" x14ac:dyDescent="0.35">
      <c r="A18" s="4">
        <v>16</v>
      </c>
      <c r="B18" s="4" t="s">
        <v>51</v>
      </c>
      <c r="C18" s="4" t="str">
        <f>HYPERLINK("https://www.192.com/", "https://www.192.com/")</f>
        <v>https://www.192.com/</v>
      </c>
      <c r="D18" s="4" t="s">
        <v>15</v>
      </c>
      <c r="E18" s="4">
        <v>78</v>
      </c>
      <c r="F18" s="4" t="s">
        <v>10</v>
      </c>
      <c r="G18" s="4" t="s">
        <v>17</v>
      </c>
      <c r="H18" s="4" t="s">
        <v>52</v>
      </c>
      <c r="I18" s="4"/>
    </row>
    <row r="19" spans="1:9" x14ac:dyDescent="0.35">
      <c r="A19">
        <v>17</v>
      </c>
      <c r="B19" t="s">
        <v>53</v>
      </c>
      <c r="C19" t="str">
        <f>HYPERLINK("https://www.linkedin.com/", "https://www.linkedin.com/")</f>
        <v>https://www.linkedin.com/</v>
      </c>
      <c r="D19" t="s">
        <v>54</v>
      </c>
      <c r="E19">
        <v>98</v>
      </c>
      <c r="F19" t="s">
        <v>16</v>
      </c>
      <c r="G19" t="s">
        <v>17</v>
      </c>
      <c r="H19" t="s">
        <v>55</v>
      </c>
    </row>
    <row r="20" spans="1:9" x14ac:dyDescent="0.35">
      <c r="A20" s="4">
        <v>18</v>
      </c>
      <c r="B20" s="4" t="s">
        <v>56</v>
      </c>
      <c r="C20" s="4" t="str">
        <f>HYPERLINK("https://www.facebook.com/business", "https://www.facebook.com/business")</f>
        <v>https://www.facebook.com/business</v>
      </c>
      <c r="D20" s="4" t="s">
        <v>54</v>
      </c>
      <c r="E20" s="4">
        <v>97</v>
      </c>
      <c r="F20" s="4" t="s">
        <v>16</v>
      </c>
      <c r="G20" s="4" t="s">
        <v>17</v>
      </c>
      <c r="H20" s="4" t="s">
        <v>57</v>
      </c>
      <c r="I20" s="4"/>
    </row>
    <row r="21" spans="1:9" x14ac:dyDescent="0.35">
      <c r="A21">
        <v>19</v>
      </c>
      <c r="B21" t="s">
        <v>58</v>
      </c>
      <c r="C21" t="str">
        <f>HYPERLINK("https://uk.trustpilot.com/", "https://uk.trustpilot.com/")</f>
        <v>https://uk.trustpilot.com/</v>
      </c>
      <c r="D21" t="s">
        <v>26</v>
      </c>
      <c r="E21">
        <v>89</v>
      </c>
      <c r="F21" t="s">
        <v>10</v>
      </c>
      <c r="G21" t="s">
        <v>59</v>
      </c>
      <c r="H21" t="s">
        <v>60</v>
      </c>
    </row>
    <row r="22" spans="1:9" x14ac:dyDescent="0.35">
      <c r="A22" s="4">
        <v>20</v>
      </c>
      <c r="B22" s="4" t="s">
        <v>61</v>
      </c>
      <c r="C22" s="4" t="str">
        <f>HYPERLINK("https://www.tripadvisor.co.uk/", "https://www.tripadvisor.co.uk/")</f>
        <v>https://www.tripadvisor.co.uk/</v>
      </c>
      <c r="D22" s="4" t="s">
        <v>26</v>
      </c>
      <c r="E22" s="4">
        <v>91</v>
      </c>
      <c r="F22" s="4" t="s">
        <v>16</v>
      </c>
      <c r="G22" s="4" t="s">
        <v>62</v>
      </c>
      <c r="H22" s="4" t="s">
        <v>63</v>
      </c>
      <c r="I22" s="4"/>
    </row>
    <row r="23" spans="1:9" x14ac:dyDescent="0.35">
      <c r="A23">
        <v>21</v>
      </c>
      <c r="B23" t="s">
        <v>64</v>
      </c>
      <c r="C23" t="str">
        <f>HYPERLINK("https://www.checkatrade.com/", "https://www.checkatrade.com/")</f>
        <v>https://www.checkatrade.com/</v>
      </c>
      <c r="D23" t="s">
        <v>65</v>
      </c>
      <c r="E23">
        <v>80</v>
      </c>
      <c r="F23" t="s">
        <v>66</v>
      </c>
      <c r="G23" t="s">
        <v>65</v>
      </c>
      <c r="H23" t="s">
        <v>67</v>
      </c>
    </row>
    <row r="24" spans="1:9" x14ac:dyDescent="0.35">
      <c r="A24" s="4">
        <v>22</v>
      </c>
      <c r="B24" s="4" t="s">
        <v>68</v>
      </c>
      <c r="C24" s="4" t="str">
        <f>HYPERLINK("https://www.houzz.co.uk/", "https://www.houzz.co.uk/")</f>
        <v>https://www.houzz.co.uk/</v>
      </c>
      <c r="D24" s="4" t="s">
        <v>69</v>
      </c>
      <c r="E24" s="4">
        <v>84</v>
      </c>
      <c r="F24" s="4" t="s">
        <v>16</v>
      </c>
      <c r="G24" s="4" t="s">
        <v>70</v>
      </c>
      <c r="H24" s="4" t="s">
        <v>71</v>
      </c>
      <c r="I24" s="4"/>
    </row>
    <row r="25" spans="1:9" x14ac:dyDescent="0.35">
      <c r="A25">
        <v>23</v>
      </c>
      <c r="B25" t="s">
        <v>72</v>
      </c>
      <c r="C25" t="str">
        <f>HYPERLINK("https://www.ratedpeople.com/", "https://www.ratedpeople.com/")</f>
        <v>https://www.ratedpeople.com/</v>
      </c>
      <c r="D25" t="s">
        <v>65</v>
      </c>
      <c r="E25">
        <v>82</v>
      </c>
      <c r="F25" t="s">
        <v>66</v>
      </c>
      <c r="G25" t="s">
        <v>65</v>
      </c>
      <c r="H25" t="s">
        <v>73</v>
      </c>
    </row>
    <row r="26" spans="1:9" x14ac:dyDescent="0.35">
      <c r="A26" s="4">
        <v>24</v>
      </c>
      <c r="B26" s="4" t="s">
        <v>74</v>
      </c>
      <c r="C26" s="4" t="str">
        <f>HYPERLINK("https://www.find-my-business.co.uk/", "https://www.find-my-business.co.uk/")</f>
        <v>https://www.find-my-business.co.uk/</v>
      </c>
      <c r="D26" s="4" t="s">
        <v>15</v>
      </c>
      <c r="E26" s="4">
        <v>60</v>
      </c>
      <c r="F26" s="4" t="s">
        <v>16</v>
      </c>
      <c r="G26" s="4" t="s">
        <v>17</v>
      </c>
      <c r="H26" s="4" t="s">
        <v>75</v>
      </c>
      <c r="I26" s="4"/>
    </row>
    <row r="27" spans="1:9" x14ac:dyDescent="0.35">
      <c r="A27">
        <v>25</v>
      </c>
      <c r="B27" t="s">
        <v>76</v>
      </c>
      <c r="C27" t="str">
        <f>HYPERLINK("https://nextdoor.co.uk/", "https://nextdoor.co.uk/")</f>
        <v>https://nextdoor.co.uk/</v>
      </c>
      <c r="D27" t="s">
        <v>77</v>
      </c>
      <c r="E27">
        <v>85</v>
      </c>
      <c r="F27" t="s">
        <v>16</v>
      </c>
      <c r="G27" t="s">
        <v>27</v>
      </c>
      <c r="H27" t="s">
        <v>78</v>
      </c>
    </row>
    <row r="28" spans="1:9" x14ac:dyDescent="0.35">
      <c r="A28" s="4">
        <v>26</v>
      </c>
      <c r="B28" s="4" t="s">
        <v>79</v>
      </c>
      <c r="C28" s="4" t="str">
        <f>HYPERLINK("https://www.britaine.co.uk/", "https://www.britaine.co.uk/")</f>
        <v>https://www.britaine.co.uk/</v>
      </c>
      <c r="D28" s="4" t="s">
        <v>15</v>
      </c>
      <c r="E28" s="4">
        <v>55</v>
      </c>
      <c r="F28" s="4" t="s">
        <v>16</v>
      </c>
      <c r="G28" s="4" t="s">
        <v>32</v>
      </c>
      <c r="H28" s="4" t="s">
        <v>80</v>
      </c>
      <c r="I28" s="4"/>
    </row>
    <row r="29" spans="1:9" x14ac:dyDescent="0.35">
      <c r="A29">
        <v>27</v>
      </c>
      <c r="B29" t="s">
        <v>81</v>
      </c>
      <c r="C29" t="str">
        <f>HYPERLINK("https://www.businessmagnet.co.uk/", "https://www.businessmagnet.co.uk/")</f>
        <v>https://www.businessmagnet.co.uk/</v>
      </c>
      <c r="D29" t="s">
        <v>49</v>
      </c>
      <c r="E29">
        <v>66</v>
      </c>
      <c r="F29" t="s">
        <v>10</v>
      </c>
      <c r="G29" t="s">
        <v>49</v>
      </c>
      <c r="H29" t="s">
        <v>82</v>
      </c>
    </row>
    <row r="30" spans="1:9" x14ac:dyDescent="0.35">
      <c r="A30" s="4">
        <v>28</v>
      </c>
      <c r="B30" s="4" t="s">
        <v>83</v>
      </c>
      <c r="C30" s="4" t="str">
        <f>HYPERLINK("https://www.tipped.co.uk/", "https://www.tipped.co.uk/")</f>
        <v>https://www.tipped.co.uk/</v>
      </c>
      <c r="D30" s="4" t="s">
        <v>26</v>
      </c>
      <c r="E30" s="4">
        <v>54</v>
      </c>
      <c r="F30" s="4" t="s">
        <v>16</v>
      </c>
      <c r="G30" s="4" t="s">
        <v>17</v>
      </c>
      <c r="H30" s="4" t="s">
        <v>84</v>
      </c>
      <c r="I30" s="4"/>
    </row>
    <row r="31" spans="1:9" x14ac:dyDescent="0.35">
      <c r="A31">
        <v>29</v>
      </c>
      <c r="B31" t="s">
        <v>85</v>
      </c>
      <c r="C31" t="str">
        <f>HYPERLINK("https://www.fyple.co.uk/", "https://www.fyple.co.uk/")</f>
        <v>https://www.fyple.co.uk/</v>
      </c>
      <c r="D31" t="s">
        <v>15</v>
      </c>
      <c r="E31">
        <v>59</v>
      </c>
      <c r="F31" t="s">
        <v>16</v>
      </c>
      <c r="G31" t="s">
        <v>32</v>
      </c>
      <c r="H31" t="s">
        <v>86</v>
      </c>
    </row>
    <row r="32" spans="1:9" x14ac:dyDescent="0.35">
      <c r="A32" s="4">
        <v>30</v>
      </c>
      <c r="B32" s="4" t="s">
        <v>87</v>
      </c>
      <c r="C32" s="4" t="str">
        <f>HYPERLINK("https://www.lacartes.com/", "https://www.lacartes.com/")</f>
        <v>https://www.lacartes.com/</v>
      </c>
      <c r="D32" s="4" t="s">
        <v>15</v>
      </c>
      <c r="E32" s="4">
        <v>67</v>
      </c>
      <c r="F32" s="4" t="s">
        <v>16</v>
      </c>
      <c r="G32" s="4" t="s">
        <v>17</v>
      </c>
      <c r="H32" s="4" t="s">
        <v>88</v>
      </c>
      <c r="I32" s="4"/>
    </row>
    <row r="33" spans="1:9" x14ac:dyDescent="0.35">
      <c r="A33">
        <v>31</v>
      </c>
      <c r="B33" t="s">
        <v>89</v>
      </c>
      <c r="C33" t="str">
        <f>HYPERLINK("https://www.opendi.co.uk/", "https://www.opendi.co.uk/")</f>
        <v>https://www.opendi.co.uk/</v>
      </c>
      <c r="D33" t="s">
        <v>15</v>
      </c>
      <c r="E33">
        <v>58</v>
      </c>
      <c r="F33" t="s">
        <v>16</v>
      </c>
      <c r="G33" t="s">
        <v>27</v>
      </c>
      <c r="H33" t="s">
        <v>90</v>
      </c>
    </row>
    <row r="34" spans="1:9" x14ac:dyDescent="0.35">
      <c r="A34" s="4">
        <v>32</v>
      </c>
      <c r="B34" s="4" t="s">
        <v>91</v>
      </c>
      <c r="C34" s="4" t="str">
        <f>HYPERLINK("https://www.citylocalpro.com/uk", "https://www.citylocalpro.com/uk")</f>
        <v>https://www.citylocalpro.com/uk</v>
      </c>
      <c r="D34" s="4" t="s">
        <v>15</v>
      </c>
      <c r="E34" s="4">
        <v>60</v>
      </c>
      <c r="F34" s="4" t="s">
        <v>16</v>
      </c>
      <c r="G34" s="4" t="s">
        <v>17</v>
      </c>
      <c r="H34" s="4" t="s">
        <v>92</v>
      </c>
      <c r="I34" s="4"/>
    </row>
    <row r="35" spans="1:9" x14ac:dyDescent="0.35">
      <c r="A35">
        <v>33</v>
      </c>
      <c r="B35" t="s">
        <v>93</v>
      </c>
      <c r="C35" t="str">
        <f>HYPERLINK("https://www.citationsbuilder.com/", "https://www.citationsbuilder.com/")</f>
        <v>https://www.citationsbuilder.com/</v>
      </c>
      <c r="D35" t="s">
        <v>94</v>
      </c>
      <c r="E35">
        <v>70</v>
      </c>
      <c r="F35" t="s">
        <v>66</v>
      </c>
      <c r="G35" t="s">
        <v>95</v>
      </c>
      <c r="H35" t="s">
        <v>96</v>
      </c>
    </row>
    <row r="36" spans="1:9" x14ac:dyDescent="0.35">
      <c r="A36" s="4">
        <v>34</v>
      </c>
      <c r="B36" s="4" t="s">
        <v>97</v>
      </c>
      <c r="C36" s="4" t="str">
        <f>HYPERLINK("https://www.ukbusinessdirectorylistings.com/", "https://www.ukbusinessdirectorylistings.com/")</f>
        <v>https://www.ukbusinessdirectorylistings.com/</v>
      </c>
      <c r="D36" s="4" t="s">
        <v>15</v>
      </c>
      <c r="E36" s="4">
        <v>61</v>
      </c>
      <c r="F36" s="4" t="s">
        <v>16</v>
      </c>
      <c r="G36" s="4" t="s">
        <v>17</v>
      </c>
      <c r="H36" s="4" t="s">
        <v>98</v>
      </c>
      <c r="I36" s="4"/>
    </row>
    <row r="37" spans="1:9" x14ac:dyDescent="0.35">
      <c r="A37">
        <v>35</v>
      </c>
      <c r="B37" t="s">
        <v>99</v>
      </c>
      <c r="C37" t="str">
        <f>HYPERLINK("https://airlandline.com/pages/free-business-directories-list-uk", "https://airlandline.com/pages/free-business-directories-list-uk")</f>
        <v>https://airlandline.com/pages/free-business-directories-list-uk</v>
      </c>
      <c r="D37" t="s">
        <v>15</v>
      </c>
      <c r="E37">
        <v>64</v>
      </c>
      <c r="F37" t="s">
        <v>16</v>
      </c>
      <c r="G37" t="s">
        <v>17</v>
      </c>
      <c r="H37" t="s">
        <v>100</v>
      </c>
    </row>
    <row r="38" spans="1:9" x14ac:dyDescent="0.35">
      <c r="A38" s="4">
        <v>36</v>
      </c>
      <c r="B38" s="4" t="s">
        <v>101</v>
      </c>
      <c r="C38" s="4" t="str">
        <f>HYPERLINK("https://www.businessindex.co.uk/", "https://www.businessindex.co.uk/")</f>
        <v>https://www.businessindex.co.uk/</v>
      </c>
      <c r="D38" s="4" t="s">
        <v>15</v>
      </c>
      <c r="E38" s="4">
        <v>62</v>
      </c>
      <c r="F38" s="4" t="s">
        <v>16</v>
      </c>
      <c r="G38" s="4" t="s">
        <v>17</v>
      </c>
      <c r="H38" s="4" t="s">
        <v>102</v>
      </c>
      <c r="I38" s="4"/>
    </row>
    <row r="39" spans="1:9" x14ac:dyDescent="0.35">
      <c r="A39">
        <v>37</v>
      </c>
      <c r="B39" t="s">
        <v>103</v>
      </c>
      <c r="C39" t="str">
        <f>HYPERLINK("https://www.inyourarea.co.uk/", "https://www.inyourarea.co.uk/")</f>
        <v>https://www.inyourarea.co.uk/</v>
      </c>
      <c r="D39" t="s">
        <v>77</v>
      </c>
      <c r="E39">
        <v>70</v>
      </c>
      <c r="F39" t="s">
        <v>16</v>
      </c>
      <c r="G39" t="s">
        <v>27</v>
      </c>
      <c r="H39" t="s">
        <v>104</v>
      </c>
    </row>
    <row r="40" spans="1:9" x14ac:dyDescent="0.35">
      <c r="A40" s="4">
        <v>38</v>
      </c>
      <c r="B40" s="4" t="s">
        <v>105</v>
      </c>
      <c r="C40" s="4" t="str">
        <f>HYPERLINK("https://www.independentdirectory.co.uk/", "https://www.independentdirectory.co.uk/")</f>
        <v>https://www.independentdirectory.co.uk/</v>
      </c>
      <c r="D40" s="4" t="s">
        <v>15</v>
      </c>
      <c r="E40" s="4">
        <v>65</v>
      </c>
      <c r="F40" s="4" t="s">
        <v>16</v>
      </c>
      <c r="G40" s="4" t="s">
        <v>32</v>
      </c>
      <c r="H40" s="4" t="s">
        <v>106</v>
      </c>
      <c r="I40" s="4"/>
    </row>
    <row r="41" spans="1:9" x14ac:dyDescent="0.35">
      <c r="A41">
        <v>39</v>
      </c>
      <c r="B41" t="s">
        <v>107</v>
      </c>
      <c r="C41" t="str">
        <f>HYPERLINK("https://www.uklocalsearch.co.uk/", "https://www.uklocalsearch.co.uk/")</f>
        <v>https://www.uklocalsearch.co.uk/</v>
      </c>
      <c r="D41" t="s">
        <v>77</v>
      </c>
      <c r="E41">
        <v>55</v>
      </c>
      <c r="F41" t="s">
        <v>16</v>
      </c>
      <c r="G41" t="s">
        <v>27</v>
      </c>
      <c r="H41" t="s">
        <v>108</v>
      </c>
    </row>
    <row r="42" spans="1:9" x14ac:dyDescent="0.35">
      <c r="A42" s="4">
        <v>40</v>
      </c>
      <c r="B42" s="4" t="s">
        <v>109</v>
      </c>
      <c r="C42" s="4" t="str">
        <f>HYPERLINK("https://www.yalwa.co.uk/", "https://www.yalwa.co.uk/")</f>
        <v>https://www.yalwa.co.uk/</v>
      </c>
      <c r="D42" s="4" t="s">
        <v>15</v>
      </c>
      <c r="E42" s="4">
        <v>68</v>
      </c>
      <c r="F42" s="4" t="s">
        <v>16</v>
      </c>
      <c r="G42" s="4" t="s">
        <v>17</v>
      </c>
      <c r="H42" s="4" t="s">
        <v>110</v>
      </c>
      <c r="I42" s="4"/>
    </row>
    <row r="43" spans="1:9" x14ac:dyDescent="0.35">
      <c r="A43">
        <v>41</v>
      </c>
      <c r="B43" t="s">
        <v>111</v>
      </c>
      <c r="C43" t="str">
        <f>HYPERLINK("https://www.infoservegroup.com/", "https://www.infoservegroup.com/")</f>
        <v>https://www.infoservegroup.com/</v>
      </c>
      <c r="D43" t="s">
        <v>112</v>
      </c>
      <c r="E43">
        <v>75</v>
      </c>
      <c r="F43" t="s">
        <v>10</v>
      </c>
      <c r="G43" t="s">
        <v>32</v>
      </c>
      <c r="H43" t="s">
        <v>113</v>
      </c>
    </row>
    <row r="44" spans="1:9" x14ac:dyDescent="0.35">
      <c r="A44" s="4">
        <v>42</v>
      </c>
      <c r="B44" s="4" t="s">
        <v>114</v>
      </c>
      <c r="C44" s="4" t="str">
        <f>HYPERLINK("https://www.britinfo.net/", "https://www.britinfo.net/")</f>
        <v>https://www.britinfo.net/</v>
      </c>
      <c r="D44" s="4" t="s">
        <v>15</v>
      </c>
      <c r="E44" s="4">
        <v>62</v>
      </c>
      <c r="F44" s="4" t="s">
        <v>16</v>
      </c>
      <c r="G44" s="4" t="s">
        <v>17</v>
      </c>
      <c r="H44" s="4" t="s">
        <v>115</v>
      </c>
      <c r="I44" s="4"/>
    </row>
    <row r="45" spans="1:9" x14ac:dyDescent="0.35">
      <c r="A45">
        <v>43</v>
      </c>
      <c r="B45" t="s">
        <v>116</v>
      </c>
      <c r="C45" t="str">
        <f>HYPERLINK("https://www.ukplaces.com/", "https://www.ukplaces.com/")</f>
        <v>https://www.ukplaces.com/</v>
      </c>
      <c r="D45" t="s">
        <v>77</v>
      </c>
      <c r="E45">
        <v>73</v>
      </c>
      <c r="F45" t="s">
        <v>10</v>
      </c>
      <c r="G45" t="s">
        <v>27</v>
      </c>
      <c r="H45" t="s">
        <v>117</v>
      </c>
    </row>
    <row r="46" spans="1:9" x14ac:dyDescent="0.35">
      <c r="A46" s="4">
        <v>44</v>
      </c>
      <c r="B46" s="4" t="s">
        <v>118</v>
      </c>
      <c r="C46" s="4" t="str">
        <f>HYPERLINK("https://find-open.co.uk/", "https://find-open.co.uk/")</f>
        <v>https://find-open.co.uk/</v>
      </c>
      <c r="D46" s="4" t="s">
        <v>15</v>
      </c>
      <c r="E46" s="4">
        <v>70</v>
      </c>
      <c r="F46" s="4" t="s">
        <v>16</v>
      </c>
      <c r="G46" s="4" t="s">
        <v>17</v>
      </c>
      <c r="H46" s="4" t="s">
        <v>119</v>
      </c>
      <c r="I46" s="4"/>
    </row>
    <row r="47" spans="1:9" x14ac:dyDescent="0.35">
      <c r="A47">
        <v>45</v>
      </c>
      <c r="B47" t="s">
        <v>120</v>
      </c>
      <c r="C47" t="str">
        <f>HYPERLINK("https://www.myindex.co.uk/", "https://www.myindex.co.uk/")</f>
        <v>https://www.myindex.co.uk/</v>
      </c>
      <c r="D47" t="s">
        <v>15</v>
      </c>
      <c r="E47">
        <v>72</v>
      </c>
      <c r="F47" t="s">
        <v>10</v>
      </c>
      <c r="G47" t="s">
        <v>32</v>
      </c>
      <c r="H47" t="s">
        <v>121</v>
      </c>
    </row>
    <row r="48" spans="1:9" x14ac:dyDescent="0.35">
      <c r="A48" s="4">
        <v>46</v>
      </c>
      <c r="B48" s="4" t="s">
        <v>122</v>
      </c>
      <c r="C48" s="4" t="str">
        <f>HYPERLINK("https://www.1stdirectory.co.uk/", "https://www.1stdirectory.co.uk/")</f>
        <v>https://www.1stdirectory.co.uk/</v>
      </c>
      <c r="D48" s="4" t="s">
        <v>49</v>
      </c>
      <c r="E48" s="4">
        <v>78</v>
      </c>
      <c r="F48" s="4" t="s">
        <v>10</v>
      </c>
      <c r="G48" s="4" t="s">
        <v>49</v>
      </c>
      <c r="H48" s="4" t="s">
        <v>123</v>
      </c>
      <c r="I48" s="4"/>
    </row>
    <row r="49" spans="1:9" x14ac:dyDescent="0.35">
      <c r="A49">
        <v>47</v>
      </c>
      <c r="B49" t="s">
        <v>124</v>
      </c>
      <c r="C49" t="str">
        <f>HYPERLINK("https://www.lbbonline.com/directory", "https://www.lbbonline.com/directory")</f>
        <v>https://www.lbbonline.com/directory</v>
      </c>
      <c r="D49" t="s">
        <v>112</v>
      </c>
      <c r="E49">
        <v>80</v>
      </c>
      <c r="F49" t="s">
        <v>16</v>
      </c>
      <c r="G49" t="s">
        <v>125</v>
      </c>
      <c r="H49" t="s">
        <v>126</v>
      </c>
    </row>
    <row r="50" spans="1:9" x14ac:dyDescent="0.35">
      <c r="A50" s="4">
        <v>48</v>
      </c>
      <c r="B50" s="4" t="s">
        <v>127</v>
      </c>
      <c r="C50" s="4" t="str">
        <f>HYPERLINK("https://www.spoke.com/", "https://www.spoke.com/")</f>
        <v>https://www.spoke.com/</v>
      </c>
      <c r="D50" s="4" t="s">
        <v>15</v>
      </c>
      <c r="E50" s="4">
        <v>77</v>
      </c>
      <c r="F50" s="4" t="s">
        <v>16</v>
      </c>
      <c r="G50" s="4" t="s">
        <v>17</v>
      </c>
      <c r="H50" s="4" t="s">
        <v>128</v>
      </c>
      <c r="I50" s="4"/>
    </row>
    <row r="51" spans="1:9" x14ac:dyDescent="0.35">
      <c r="A51">
        <v>49</v>
      </c>
      <c r="B51" t="s">
        <v>129</v>
      </c>
      <c r="C51" t="str">
        <f>HYPERLINK("https://www.bizwiki.co.uk/", "https://www.bizwiki.co.uk/")</f>
        <v>https://www.bizwiki.co.uk/</v>
      </c>
      <c r="D51" t="s">
        <v>15</v>
      </c>
      <c r="E51">
        <v>67</v>
      </c>
      <c r="F51" t="s">
        <v>16</v>
      </c>
      <c r="G51" t="s">
        <v>17</v>
      </c>
      <c r="H51" t="s">
        <v>130</v>
      </c>
    </row>
    <row r="52" spans="1:9" x14ac:dyDescent="0.35">
      <c r="A52" s="4">
        <v>50</v>
      </c>
      <c r="B52" s="4" t="s">
        <v>131</v>
      </c>
      <c r="C52" s="4" t="str">
        <f>HYPERLINK("https://www.touchlocal.com/", "https://www.touchlocal.com/")</f>
        <v>https://www.touchlocal.com/</v>
      </c>
      <c r="D52" s="4" t="s">
        <v>15</v>
      </c>
      <c r="E52" s="4">
        <v>69</v>
      </c>
      <c r="F52" s="4" t="s">
        <v>16</v>
      </c>
      <c r="G52" s="4" t="s">
        <v>17</v>
      </c>
      <c r="H52" s="4" t="s">
        <v>132</v>
      </c>
      <c r="I52" s="4"/>
    </row>
    <row r="53" spans="1:9" x14ac:dyDescent="0.35">
      <c r="A53">
        <v>51</v>
      </c>
      <c r="B53" t="s">
        <v>133</v>
      </c>
      <c r="C53" t="str">
        <f>HYPERLINK("https://www.locallife.co.uk/", "https://www.locallife.co.uk/")</f>
        <v>https://www.locallife.co.uk/</v>
      </c>
      <c r="D53" t="s">
        <v>77</v>
      </c>
      <c r="E53">
        <v>66</v>
      </c>
      <c r="F53" t="s">
        <v>10</v>
      </c>
      <c r="G53" t="s">
        <v>27</v>
      </c>
      <c r="H53" t="s">
        <v>134</v>
      </c>
    </row>
    <row r="54" spans="1:9" x14ac:dyDescent="0.35">
      <c r="A54" s="4">
        <v>52</v>
      </c>
      <c r="B54" s="4" t="s">
        <v>135</v>
      </c>
      <c r="C54" s="4" t="str">
        <f>HYPERLINK("https://www.wampit.com/", "https://www.wampit.com/")</f>
        <v>https://www.wampit.com/</v>
      </c>
      <c r="D54" s="4" t="s">
        <v>54</v>
      </c>
      <c r="E54" s="4">
        <v>60</v>
      </c>
      <c r="F54" s="4" t="s">
        <v>16</v>
      </c>
      <c r="G54" s="4" t="s">
        <v>17</v>
      </c>
      <c r="H54" s="4" t="s">
        <v>136</v>
      </c>
      <c r="I54" s="4"/>
    </row>
    <row r="55" spans="1:9" x14ac:dyDescent="0.35">
      <c r="A55">
        <v>53</v>
      </c>
      <c r="B55" t="s">
        <v>137</v>
      </c>
      <c r="C55" t="str">
        <f>HYPERLINK("https://www.uklinked.com/", "https://www.uklinked.com/")</f>
        <v>https://www.uklinked.com/</v>
      </c>
      <c r="D55" t="s">
        <v>15</v>
      </c>
      <c r="E55">
        <v>63</v>
      </c>
      <c r="F55" t="s">
        <v>16</v>
      </c>
      <c r="G55" t="s">
        <v>32</v>
      </c>
      <c r="H55" t="s">
        <v>138</v>
      </c>
    </row>
    <row r="56" spans="1:9" x14ac:dyDescent="0.35">
      <c r="A56" s="4">
        <v>54</v>
      </c>
      <c r="B56" s="4" t="s">
        <v>139</v>
      </c>
      <c r="C56" s="4" t="str">
        <f>HYPERLINK("https://directory.thesun.co.uk/", "https://directory.thesun.co.uk/")</f>
        <v>https://directory.thesun.co.uk/</v>
      </c>
      <c r="D56" s="4" t="s">
        <v>15</v>
      </c>
      <c r="E56" s="4">
        <v>85</v>
      </c>
      <c r="F56" s="4" t="s">
        <v>16</v>
      </c>
      <c r="G56" s="4" t="s">
        <v>17</v>
      </c>
      <c r="H56" s="4" t="s">
        <v>140</v>
      </c>
      <c r="I56" s="4"/>
    </row>
    <row r="57" spans="1:9" x14ac:dyDescent="0.35">
      <c r="A57">
        <v>55</v>
      </c>
      <c r="B57" t="s">
        <v>141</v>
      </c>
      <c r="C57" t="str">
        <f>HYPERLINK("https://directory.mirror.co.uk/", "https://directory.mirror.co.uk/")</f>
        <v>https://directory.mirror.co.uk/</v>
      </c>
      <c r="D57" t="s">
        <v>15</v>
      </c>
      <c r="E57">
        <v>84</v>
      </c>
      <c r="F57" t="s">
        <v>16</v>
      </c>
      <c r="G57" t="s">
        <v>17</v>
      </c>
      <c r="H57" t="s">
        <v>142</v>
      </c>
    </row>
  </sheetData>
  <mergeCells count="1">
    <mergeCell ref="A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C174F-2A66-4213-BBCE-891D7999085D}">
  <dimension ref="A1:B29"/>
  <sheetViews>
    <sheetView workbookViewId="0">
      <selection activeCell="A25" sqref="A25"/>
    </sheetView>
  </sheetViews>
  <sheetFormatPr defaultRowHeight="14.5" x14ac:dyDescent="0.35"/>
  <cols>
    <col min="1" max="1" width="85.1796875" customWidth="1"/>
    <col min="2" max="2" width="41.7265625" customWidth="1"/>
  </cols>
  <sheetData>
    <row r="1" spans="1:2" ht="22.5" customHeight="1" x14ac:dyDescent="0.55000000000000004">
      <c r="A1" s="15" t="s">
        <v>152</v>
      </c>
      <c r="B1" s="16"/>
    </row>
    <row r="2" spans="1:2" ht="22.5" customHeight="1" x14ac:dyDescent="0.55000000000000004">
      <c r="A2" s="9"/>
      <c r="B2" s="10"/>
    </row>
    <row r="3" spans="1:2" ht="21" x14ac:dyDescent="0.35">
      <c r="A3" s="11" t="s">
        <v>153</v>
      </c>
      <c r="B3" s="11" t="s">
        <v>175</v>
      </c>
    </row>
    <row r="4" spans="1:2" ht="18.5" x14ac:dyDescent="0.35">
      <c r="A4" s="12" t="s">
        <v>154</v>
      </c>
      <c r="B4" s="7"/>
    </row>
    <row r="5" spans="1:2" ht="18.5" x14ac:dyDescent="0.35">
      <c r="A5" s="12" t="s">
        <v>155</v>
      </c>
      <c r="B5" s="7"/>
    </row>
    <row r="6" spans="1:2" ht="18.5" x14ac:dyDescent="0.35">
      <c r="A6" s="12" t="s">
        <v>156</v>
      </c>
      <c r="B6" s="7"/>
    </row>
    <row r="7" spans="1:2" ht="18.5" x14ac:dyDescent="0.35">
      <c r="A7" s="12" t="s">
        <v>157</v>
      </c>
      <c r="B7" s="7"/>
    </row>
    <row r="8" spans="1:2" ht="18.5" x14ac:dyDescent="0.35">
      <c r="A8" s="12" t="s">
        <v>158</v>
      </c>
      <c r="B8" s="7"/>
    </row>
    <row r="9" spans="1:2" ht="18.5" x14ac:dyDescent="0.35">
      <c r="A9" s="12" t="s">
        <v>159</v>
      </c>
      <c r="B9" s="7"/>
    </row>
    <row r="10" spans="1:2" ht="18.5" x14ac:dyDescent="0.35">
      <c r="A10" s="12" t="s">
        <v>160</v>
      </c>
      <c r="B10" s="7"/>
    </row>
    <row r="11" spans="1:2" ht="18.5" x14ac:dyDescent="0.35">
      <c r="A11" s="12" t="s">
        <v>161</v>
      </c>
      <c r="B11" s="7"/>
    </row>
    <row r="12" spans="1:2" ht="18.5" x14ac:dyDescent="0.35">
      <c r="A12" s="12" t="s">
        <v>162</v>
      </c>
      <c r="B12" s="7"/>
    </row>
    <row r="13" spans="1:2" ht="18.5" x14ac:dyDescent="0.35">
      <c r="A13" s="12" t="s">
        <v>163</v>
      </c>
      <c r="B13" s="8"/>
    </row>
    <row r="14" spans="1:2" ht="18.5" x14ac:dyDescent="0.35">
      <c r="A14" s="12" t="s">
        <v>164</v>
      </c>
      <c r="B14" s="7"/>
    </row>
    <row r="15" spans="1:2" ht="18.5" x14ac:dyDescent="0.35">
      <c r="A15" s="12" t="s">
        <v>165</v>
      </c>
      <c r="B15" s="7"/>
    </row>
    <row r="16" spans="1:2" ht="18.5" x14ac:dyDescent="0.35">
      <c r="A16" s="12" t="s">
        <v>166</v>
      </c>
      <c r="B16" s="7"/>
    </row>
    <row r="17" spans="1:2" ht="18.5" x14ac:dyDescent="0.35">
      <c r="A17" s="12" t="s">
        <v>167</v>
      </c>
      <c r="B17" s="7"/>
    </row>
    <row r="18" spans="1:2" ht="18.5" x14ac:dyDescent="0.35">
      <c r="A18" s="12" t="s">
        <v>168</v>
      </c>
      <c r="B18" s="7"/>
    </row>
    <row r="19" spans="1:2" ht="18.5" x14ac:dyDescent="0.35">
      <c r="A19" s="12" t="s">
        <v>169</v>
      </c>
      <c r="B19" s="7"/>
    </row>
    <row r="20" spans="1:2" ht="18.5" x14ac:dyDescent="0.35">
      <c r="A20" s="12" t="s">
        <v>176</v>
      </c>
      <c r="B20" s="7"/>
    </row>
    <row r="21" spans="1:2" ht="18.5" x14ac:dyDescent="0.35">
      <c r="A21" s="12" t="s">
        <v>177</v>
      </c>
      <c r="B21" s="7"/>
    </row>
    <row r="22" spans="1:2" ht="18.5" x14ac:dyDescent="0.35">
      <c r="A22" s="12" t="s">
        <v>178</v>
      </c>
      <c r="B22" s="7"/>
    </row>
    <row r="23" spans="1:2" ht="18.5" x14ac:dyDescent="0.35">
      <c r="A23" s="12" t="s">
        <v>179</v>
      </c>
      <c r="B23" s="7"/>
    </row>
    <row r="24" spans="1:2" ht="18.5" x14ac:dyDescent="0.35">
      <c r="A24" s="12" t="s">
        <v>180</v>
      </c>
      <c r="B24" s="7"/>
    </row>
    <row r="25" spans="1:2" ht="18.5" x14ac:dyDescent="0.35">
      <c r="A25" s="12" t="s">
        <v>170</v>
      </c>
    </row>
    <row r="26" spans="1:2" ht="18.5" x14ac:dyDescent="0.35">
      <c r="A26" s="12" t="s">
        <v>171</v>
      </c>
    </row>
    <row r="27" spans="1:2" ht="18.5" x14ac:dyDescent="0.35">
      <c r="A27" s="12" t="s">
        <v>172</v>
      </c>
    </row>
    <row r="28" spans="1:2" ht="18.5" x14ac:dyDescent="0.35">
      <c r="A28" s="12" t="s">
        <v>173</v>
      </c>
    </row>
    <row r="29" spans="1:2" ht="18.5" x14ac:dyDescent="0.35">
      <c r="A29" s="12" t="s">
        <v>174</v>
      </c>
    </row>
  </sheetData>
  <mergeCells count="1">
    <mergeCell ref="A1:B1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How to Use</vt:lpstr>
      <vt:lpstr>Directory List</vt:lpstr>
      <vt:lpstr>NAP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 Directory List for Local SEO</dc:title>
  <dc:creator>Thanks Tom Webs Design &amp; SEO</dc:creator>
  <cp:lastModifiedBy>one thousand words photography</cp:lastModifiedBy>
  <dcterms:created xsi:type="dcterms:W3CDTF">2025-10-28T09:08:19Z</dcterms:created>
  <dcterms:modified xsi:type="dcterms:W3CDTF">2025-10-28T10:05:39Z</dcterms:modified>
</cp:coreProperties>
</file>